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606 - 3.12. - ZCU - Výpočetní technika (III.) 160 - 2021\"/>
    </mc:Choice>
  </mc:AlternateContent>
  <xr:revisionPtr revIDLastSave="0" documentId="13_ncr:1_{C861EED1-3DFE-4288-A078-029F4C90261E}" xr6:coauthVersionLast="47" xr6:coauthVersionMax="47" xr10:uidLastSave="{00000000-0000-0000-0000-000000000000}"/>
  <bookViews>
    <workbookView xWindow="28680" yWindow="-120" windowWidth="242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technika'!$B$6:$V$10</definedName>
    <definedName name="_xlnm.Print_Area" localSheetId="0">'Výpočetní technika'!$B$1:$T$21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0" i="1" l="1"/>
  <c r="S11" i="1"/>
  <c r="S7" i="1"/>
  <c r="S8" i="1"/>
  <c r="S12" i="1"/>
  <c r="P11" i="1"/>
  <c r="P12" i="1"/>
  <c r="T7" i="1"/>
  <c r="T8" i="1"/>
  <c r="S9" i="1"/>
  <c r="T9" i="1"/>
  <c r="P7" i="1"/>
  <c r="P8" i="1"/>
  <c r="P9" i="1"/>
  <c r="P10" i="1"/>
  <c r="T11" i="1" l="1"/>
  <c r="T10" i="1"/>
  <c r="T12" i="1"/>
  <c r="Q15" i="1"/>
  <c r="R15" i="1"/>
</calcChain>
</file>

<file path=xl/sharedStrings.xml><?xml version="1.0" encoding="utf-8"?>
<sst xmlns="http://schemas.openxmlformats.org/spreadsheetml/2006/main" count="81" uniqueCount="64">
  <si>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</si>
  <si>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</si>
  <si>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</si>
  <si>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</si>
  <si>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</si>
  <si>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</si>
  <si>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</si>
  <si>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</si>
  <si>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</si>
  <si>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</si>
  <si>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</si>
  <si>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30231000-7 - Počítačové monitory a konzoly</t>
  </si>
  <si>
    <t>30236000-2 - Různé počítačové vybavení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</si>
  <si>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</si>
  <si>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</si>
  <si>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</si>
  <si>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</si>
  <si>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</si>
  <si>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</si>
  <si>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</si>
  <si>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</si>
  <si>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</si>
  <si>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</si>
  <si>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</si>
  <si>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</si>
  <si>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</si>
  <si>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</si>
  <si>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</si>
  <si>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</si>
  <si>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</si>
  <si>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</si>
  <si>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</si>
  <si>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</si>
  <si>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</si>
  <si>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 xml:space="preserve">Příloha č. 2 Kupní smlouvy - technická specifikace
Výpočetní technika (III.) 160 - 2021 </t>
  </si>
  <si>
    <t>Samostatná faktura</t>
  </si>
  <si>
    <t xml:space="preserve">Záruka na zboží min. 36 měsíců, Advanced Exchange Service </t>
  </si>
  <si>
    <t>Ing. Jiří Basl, PhD., 
Tel.: 37763 4249,
603 216 039</t>
  </si>
  <si>
    <t>Univerzitní 26,
301 00 Plzeň,
Fakulta elektrotechnická - Katedra elektroniky a informačních technologií,
místnost EK 502</t>
  </si>
  <si>
    <t>Monitor 27"</t>
  </si>
  <si>
    <t>Velikost úhlopříčky 27", nativní rozlišení min. 1920x1080, matný, poměr stran 16:9. 
Rozhraní HDMI, DP a VGA. 
Jas min. 300 cd/m2, typ panelu IPS. 
Čas odezvy max. 5ms.
Typický kontrastní poměr 1000:1. 
Nastavitelná výška, pivot. 
Obsahuje USB Hub. 
Filtr modrého světla.
Záruka na zboží min. 36 měsíců, Advanced Exchange Service.</t>
  </si>
  <si>
    <t>Redukce HDMI na VGA</t>
  </si>
  <si>
    <t>SGS - 2021 - 018</t>
  </si>
  <si>
    <t>Jarmila Glaserová,
Tel.: 702 047 003,
37763 4301</t>
  </si>
  <si>
    <t>Univerzitní 26, 
301 00 Plzeň,
Fakulta elektrotechnická -  Katedra elektroenergetiky,
3. patro - místnost EK 318</t>
  </si>
  <si>
    <t>Klávesnice, černá, drátová, USB, multimediální, CZ, SK.</t>
  </si>
  <si>
    <t>Redukce HDMI na VGA + Jack, M/F+F, napájecí USB konektor RVH - VGAN.</t>
  </si>
  <si>
    <t>Klávesnice drátová</t>
  </si>
  <si>
    <t>Myš drátová</t>
  </si>
  <si>
    <t>Počítačová myš drátová, 1 kolečko, 3 tlačítka, konektor USB, černá.</t>
  </si>
  <si>
    <t>Ing. Andrea Šimková,
Tel.: 37763 1201</t>
  </si>
  <si>
    <t>Univerzitní 22, 
301 00 Plzeň,
budova Fakulty strojní - Odbor právní,
2. patro - místnost UU 207g</t>
  </si>
  <si>
    <t>do 22.12.2021</t>
  </si>
  <si>
    <t>Kabel oboustranné HDMI/M (HDMI 2.0)</t>
  </si>
  <si>
    <t>Kabel oboustranné HDMI/M (HDMI 2.0) - pro připojení notebooku k monitoru.
Délka min. 1,8 m.</t>
  </si>
  <si>
    <t>Kabel USB-C to HDMI/M - pro připojení monitoru k notebooku přes Port Thunderbolt™ 4 s napájením a portem DisplayPort (USB Type-C™).
Délka min. 1,8 m.</t>
  </si>
  <si>
    <t>Kabel USB-C to HDMI/M</t>
  </si>
  <si>
    <t>https://i.dell.com/sites/csdocuments/Product_Docs/en/Dell_27_Monitor_P2719H_Data_Sheet.pdf</t>
  </si>
  <si>
    <t>DELL-P2719H, záruka 36 měsíců</t>
  </si>
  <si>
    <t>Klávesnice Natec Trout, CZ/SK layout, Slim multimedia, 1,8m kabel (NKL-1151), záruka 24 měsíců</t>
  </si>
  <si>
    <t xml:space="preserve"> AXAGON RVH-VGAN, HDMI -&gt; VGA (RVH-VGAN), záruka 24 měsíců</t>
  </si>
  <si>
    <t>Optická myš Natec Ruff 1000 DPI, černá (NMY-0877), záruka 24 měsíců</t>
  </si>
  <si>
    <t>PREMIUMCORD kabel HDMI-HDMI, M/M, propojovací, 2m, černý, v2.0 (kphdm2-2), záruka 24 měsíců</t>
  </si>
  <si>
    <t>AXAGON RVC-HI2C, USB-C -&gt; HDMI 2.0 redukce / kabel 1.8m, 4K/60Hz (RVC-HI2C),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</si>
</sst>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15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3" fontId="0" fillId="2" borderId="12" xfId="0" applyNumberForma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164" fontId="0" fillId="0" borderId="16" xfId="0" applyNumberFormat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3" borderId="16" xfId="0" applyNumberFormat="1" applyFill="1" applyBorder="1" applyAlignment="1">
      <alignment horizontal="right" vertical="center" indent="1"/>
    </xf>
    <xf numFmtId="0" fontId="10" fillId="6" borderId="13" xfId="0" applyFont="1" applyFill="1" applyBorder="1" applyAlignment="1">
      <alignment horizontal="left" vertical="center" wrapText="1"/>
    </xf>
    <xf numFmtId="0" fontId="10" fillId="6" borderId="16" xfId="0" applyFont="1" applyFill="1" applyBorder="1" applyAlignment="1">
      <alignment horizontal="left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0" fillId="6" borderId="14" xfId="0" applyFont="1" applyFill="1" applyBorder="1" applyAlignment="1">
      <alignment horizontal="left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0" fillId="6" borderId="21" xfId="0" applyFont="1" applyFill="1" applyBorder="1" applyAlignment="1">
      <alignment horizontal="left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2" fillId="6" borderId="21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0" fillId="2" borderId="22" xfId="0" applyNumberForma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10" fillId="6" borderId="23" xfId="0" applyFont="1" applyFill="1" applyBorder="1" applyAlignment="1">
      <alignment horizontal="left" vertical="center" wrapText="1"/>
    </xf>
    <xf numFmtId="0" fontId="12" fillId="4" borderId="23" xfId="0" applyFont="1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3" fontId="0" fillId="2" borderId="24" xfId="0" applyNumberFormat="1" applyFill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 wrapText="1"/>
    </xf>
    <xf numFmtId="3" fontId="0" fillId="3" borderId="25" xfId="0" applyNumberForma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10" fillId="6" borderId="25" xfId="0" applyFont="1" applyFill="1" applyBorder="1" applyAlignment="1">
      <alignment horizontal="left" vertical="center" wrapText="1"/>
    </xf>
    <xf numFmtId="0" fontId="12" fillId="4" borderId="25" xfId="0" applyFont="1" applyFill="1" applyBorder="1" applyAlignment="1">
      <alignment horizontal="center" vertical="center" wrapText="1"/>
    </xf>
    <xf numFmtId="164" fontId="0" fillId="0" borderId="25" xfId="0" applyNumberFormat="1" applyBorder="1" applyAlignment="1">
      <alignment horizontal="right" vertical="center" indent="1"/>
    </xf>
    <xf numFmtId="164" fontId="0" fillId="3" borderId="25" xfId="0" applyNumberFormat="1" applyFill="1" applyBorder="1" applyAlignment="1">
      <alignment horizontal="right" vertical="center" indent="1"/>
    </xf>
    <xf numFmtId="165" fontId="0" fillId="0" borderId="2" xfId="0" applyNumberFormat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164" fontId="12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12" fillId="4" borderId="21" xfId="0" applyFont="1" applyFill="1" applyBorder="1" applyAlignment="1" applyProtection="1">
      <alignment vertical="center" wrapText="1"/>
      <protection locked="0"/>
    </xf>
    <xf numFmtId="0" fontId="12" fillId="4" borderId="21" xfId="0" applyFont="1" applyFill="1" applyBorder="1" applyAlignment="1" applyProtection="1">
      <alignment horizontal="left" vertical="center" wrapText="1" indent="1"/>
      <protection locked="0"/>
    </xf>
    <xf numFmtId="0" fontId="12" fillId="4" borderId="14" xfId="0" applyFont="1" applyFill="1" applyBorder="1" applyAlignment="1" applyProtection="1">
      <alignment horizontal="left" vertical="center" wrapText="1" indent="1"/>
      <protection locked="0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12" fillId="4" borderId="23" xfId="0" applyFont="1" applyFill="1" applyBorder="1" applyAlignment="1" applyProtection="1">
      <alignment horizontal="left" vertical="center" wrapText="1" indent="1"/>
      <protection locked="0"/>
    </xf>
    <xf numFmtId="0" fontId="12" fillId="4" borderId="25" xfId="0" applyFont="1" applyFill="1" applyBorder="1" applyAlignment="1" applyProtection="1">
      <alignment horizontal="left" vertical="center" wrapText="1" indent="1"/>
      <protection locked="0"/>
    </xf>
    <xf numFmtId="0" fontId="12" fillId="4" borderId="16" xfId="0" applyFont="1" applyFill="1" applyBorder="1" applyAlignment="1" applyProtection="1">
      <alignment horizontal="left" vertical="center" wrapText="1" indent="1"/>
      <protection locked="0"/>
    </xf>
    <xf numFmtId="0" fontId="0" fillId="3" borderId="2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1" fillId="0" borderId="0" xfId="2" applyFont="1" applyAlignment="1">
      <alignment horizontal="left" vertical="center" wrapText="1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3224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1902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1978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0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1981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1981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1981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3459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3459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1884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1884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1976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2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1978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1981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1981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1981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3459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3459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1976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1978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1981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1981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1981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3459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3459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1976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1978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1981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3459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1976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1978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1981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3459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3459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1976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91440</xdr:colOff>
      <xdr:row>71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1904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121</xdr:row>
      <xdr:rowOff>186265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1902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2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3387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1905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1904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1903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1901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1901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3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1822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91440</xdr:colOff>
      <xdr:row>80</xdr:row>
      <xdr:rowOff>33846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111605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144332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47955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111616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429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1981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3459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1983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1976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1982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1978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1884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1976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1902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1902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1984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1978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1881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428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37880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157323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111605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144332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47955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111616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111605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144332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111616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111605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144332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47955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111616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1981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3459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1983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1976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49086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157323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111605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144332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111616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111605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111616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422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157323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1978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1981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1981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3459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1983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111605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144332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47955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111616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429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49086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157323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111605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144332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111616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111605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144332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47955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111616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429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419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422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157323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111605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111605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111605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144332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47955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111616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429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1981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3459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1983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1976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1982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1978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1884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1976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1902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1902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1984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1978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1881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49086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157323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111605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144332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111616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111605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144332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47955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111616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111605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144332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111616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3465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4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6724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3385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1825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6722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6724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163</xdr:row>
      <xdr:rowOff>186265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4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6724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2172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77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111605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144332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47955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111616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2176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6720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1983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2174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1976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1982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1884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1976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3385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3385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1984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1978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1881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50652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49087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157323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2"/>
  <sheetViews>
    <sheetView tabSelected="1" topLeftCell="L7" zoomScaleNormal="100" workbookViewId="0">
      <selection activeCell="S12" sqref="S12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3.85546875" style="1" customWidth="1"/>
    <col min="4" max="4" width="12.28515625" style="2" customWidth="1"/>
    <col min="5" max="5" width="10.5703125" style="3" customWidth="1"/>
    <col min="6" max="6" width="101.28515625" style="1" customWidth="1"/>
    <col min="7" max="7" width="29.7109375" style="4" bestFit="1" customWidth="1"/>
    <col min="8" max="8" width="27.5703125" style="4" customWidth="1"/>
    <col min="9" max="9" width="21.7109375" style="4" customWidth="1"/>
    <col min="10" max="10" width="16.28515625" style="1" customWidth="1"/>
    <col min="11" max="11" width="37.7109375" style="5" customWidth="1"/>
    <col min="12" max="12" width="34.7109375" style="5" customWidth="1"/>
    <col min="13" max="13" width="26.85546875" style="5" customWidth="1"/>
    <col min="14" max="14" width="39" style="4" customWidth="1"/>
    <col min="15" max="15" width="28.140625" style="4" customWidth="1"/>
    <col min="16" max="16" width="15.14062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0.28515625" style="56" hidden="1" customWidth="1"/>
    <col min="22" max="22" width="44.140625" style="6" customWidth="1"/>
    <col min="23" max="16384" width="9.140625" style="5"/>
  </cols>
  <sheetData>
    <row r="1" spans="1:22" ht="40.9" customHeight="1" x14ac:dyDescent="0.25">
      <c r="B1" s="132" t="s">
        <v>34</v>
      </c>
      <c r="C1" s="133"/>
      <c r="D1" s="133"/>
      <c r="E1" s="33"/>
      <c r="R1" s="29"/>
      <c r="S1" s="29"/>
      <c r="T1" s="29"/>
      <c r="V1" s="29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0"/>
      <c r="S2" s="30"/>
      <c r="T2" s="29"/>
      <c r="U2" s="57"/>
      <c r="V2" s="8"/>
    </row>
    <row r="3" spans="1:22" ht="19.899999999999999" customHeight="1" x14ac:dyDescent="0.25">
      <c r="B3" s="13"/>
      <c r="C3" s="12" t="s">
        <v>0</v>
      </c>
      <c r="D3" s="90"/>
      <c r="E3" s="90"/>
      <c r="F3" s="90"/>
      <c r="G3" s="32"/>
      <c r="H3" s="32"/>
      <c r="I3" s="32"/>
      <c r="J3" s="32"/>
      <c r="K3" s="32"/>
      <c r="L3" s="32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90"/>
      <c r="E4" s="90"/>
      <c r="F4" s="90"/>
      <c r="G4" s="90"/>
      <c r="H4" s="9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134" t="s">
        <v>2</v>
      </c>
      <c r="H5" s="135"/>
      <c r="I5" s="1"/>
      <c r="J5" s="5"/>
      <c r="N5" s="1"/>
      <c r="O5" s="19"/>
      <c r="P5" s="19"/>
      <c r="R5" s="18" t="s">
        <v>2</v>
      </c>
      <c r="V5" s="35"/>
    </row>
    <row r="6" spans="1:22" ht="70.900000000000006" customHeight="1" thickTop="1" thickBot="1" x14ac:dyDescent="0.3">
      <c r="B6" s="36" t="s">
        <v>3</v>
      </c>
      <c r="C6" s="37" t="s">
        <v>14</v>
      </c>
      <c r="D6" s="37" t="s">
        <v>4</v>
      </c>
      <c r="E6" s="37" t="s">
        <v>15</v>
      </c>
      <c r="F6" s="37" t="s">
        <v>16</v>
      </c>
      <c r="G6" s="42" t="s">
        <v>25</v>
      </c>
      <c r="H6" s="43" t="s">
        <v>32</v>
      </c>
      <c r="I6" s="38" t="s">
        <v>17</v>
      </c>
      <c r="J6" s="37" t="s">
        <v>18</v>
      </c>
      <c r="K6" s="37" t="s">
        <v>31</v>
      </c>
      <c r="L6" s="39" t="s">
        <v>19</v>
      </c>
      <c r="M6" s="40" t="s">
        <v>20</v>
      </c>
      <c r="N6" s="39" t="s">
        <v>21</v>
      </c>
      <c r="O6" s="39" t="s">
        <v>26</v>
      </c>
      <c r="P6" s="39" t="s">
        <v>22</v>
      </c>
      <c r="Q6" s="37" t="s">
        <v>5</v>
      </c>
      <c r="R6" s="41" t="s">
        <v>6</v>
      </c>
      <c r="S6" s="91" t="s">
        <v>7</v>
      </c>
      <c r="T6" s="91" t="s">
        <v>8</v>
      </c>
      <c r="U6" s="39" t="s">
        <v>23</v>
      </c>
      <c r="V6" s="39" t="s">
        <v>24</v>
      </c>
    </row>
    <row r="7" spans="1:22" ht="169.9" customHeight="1" thickTop="1" thickBot="1" x14ac:dyDescent="0.3">
      <c r="A7" s="20"/>
      <c r="B7" s="75">
        <v>1</v>
      </c>
      <c r="C7" s="76" t="s">
        <v>39</v>
      </c>
      <c r="D7" s="77">
        <v>1</v>
      </c>
      <c r="E7" s="78" t="s">
        <v>29</v>
      </c>
      <c r="F7" s="79" t="s">
        <v>40</v>
      </c>
      <c r="G7" s="119" t="s">
        <v>58</v>
      </c>
      <c r="H7" s="118" t="s">
        <v>57</v>
      </c>
      <c r="I7" s="80" t="s">
        <v>35</v>
      </c>
      <c r="J7" s="80" t="s">
        <v>27</v>
      </c>
      <c r="K7" s="81"/>
      <c r="L7" s="87" t="s">
        <v>36</v>
      </c>
      <c r="M7" s="87" t="s">
        <v>37</v>
      </c>
      <c r="N7" s="87" t="s">
        <v>38</v>
      </c>
      <c r="O7" s="82">
        <v>21</v>
      </c>
      <c r="P7" s="83">
        <f t="shared" ref="P7:P12" si="0">D7*Q7</f>
        <v>5340</v>
      </c>
      <c r="Q7" s="84">
        <v>5340</v>
      </c>
      <c r="R7" s="112">
        <v>5172</v>
      </c>
      <c r="S7" s="85">
        <f t="shared" ref="S7:S12" si="1">D7*R7</f>
        <v>5172</v>
      </c>
      <c r="T7" s="86" t="str">
        <f t="shared" ref="T7:T10" si="2">IF(ISNUMBER(R7), IF(R7&gt;Q7,"NEVYHOVUJE","VYHOVUJE")," ")</f>
        <v>VYHOVUJE</v>
      </c>
      <c r="U7" s="78"/>
      <c r="V7" s="78" t="s">
        <v>11</v>
      </c>
    </row>
    <row r="8" spans="1:22" ht="66" customHeight="1" x14ac:dyDescent="0.25">
      <c r="A8" s="20"/>
      <c r="B8" s="66">
        <v>2</v>
      </c>
      <c r="C8" s="67" t="s">
        <v>47</v>
      </c>
      <c r="D8" s="68">
        <v>2</v>
      </c>
      <c r="E8" s="69" t="s">
        <v>29</v>
      </c>
      <c r="F8" s="70" t="s">
        <v>45</v>
      </c>
      <c r="G8" s="120" t="s">
        <v>59</v>
      </c>
      <c r="H8" s="88" t="s">
        <v>27</v>
      </c>
      <c r="I8" s="136" t="s">
        <v>35</v>
      </c>
      <c r="J8" s="136" t="s">
        <v>30</v>
      </c>
      <c r="K8" s="136" t="s">
        <v>42</v>
      </c>
      <c r="L8" s="127"/>
      <c r="M8" s="146" t="s">
        <v>43</v>
      </c>
      <c r="N8" s="146" t="s">
        <v>44</v>
      </c>
      <c r="O8" s="130">
        <v>14</v>
      </c>
      <c r="P8" s="71">
        <f t="shared" si="0"/>
        <v>380</v>
      </c>
      <c r="Q8" s="72">
        <v>190</v>
      </c>
      <c r="R8" s="113">
        <v>107</v>
      </c>
      <c r="S8" s="73">
        <f t="shared" si="1"/>
        <v>214</v>
      </c>
      <c r="T8" s="74" t="str">
        <f t="shared" si="2"/>
        <v>VYHOVUJE</v>
      </c>
      <c r="U8" s="125"/>
      <c r="V8" s="69" t="s">
        <v>13</v>
      </c>
    </row>
    <row r="9" spans="1:22" ht="66" customHeight="1" x14ac:dyDescent="0.25">
      <c r="A9" s="20"/>
      <c r="B9" s="45">
        <v>3</v>
      </c>
      <c r="C9" s="46" t="s">
        <v>41</v>
      </c>
      <c r="D9" s="47">
        <v>3</v>
      </c>
      <c r="E9" s="48" t="s">
        <v>29</v>
      </c>
      <c r="F9" s="64" t="s">
        <v>46</v>
      </c>
      <c r="G9" s="121" t="s">
        <v>60</v>
      </c>
      <c r="H9" s="88" t="s">
        <v>27</v>
      </c>
      <c r="I9" s="137"/>
      <c r="J9" s="137"/>
      <c r="K9" s="137"/>
      <c r="L9" s="148"/>
      <c r="M9" s="147"/>
      <c r="N9" s="147"/>
      <c r="O9" s="131"/>
      <c r="P9" s="49">
        <f t="shared" si="0"/>
        <v>1050</v>
      </c>
      <c r="Q9" s="50">
        <v>350</v>
      </c>
      <c r="R9" s="114">
        <v>186</v>
      </c>
      <c r="S9" s="51">
        <f t="shared" si="1"/>
        <v>558</v>
      </c>
      <c r="T9" s="52" t="str">
        <f t="shared" si="2"/>
        <v>VYHOVUJE</v>
      </c>
      <c r="U9" s="129"/>
      <c r="V9" s="48" t="s">
        <v>12</v>
      </c>
    </row>
    <row r="10" spans="1:22" ht="66" customHeight="1" thickBot="1" x14ac:dyDescent="0.3">
      <c r="A10" s="20"/>
      <c r="B10" s="92">
        <v>4</v>
      </c>
      <c r="C10" s="93" t="s">
        <v>48</v>
      </c>
      <c r="D10" s="94">
        <v>2</v>
      </c>
      <c r="E10" s="95" t="s">
        <v>29</v>
      </c>
      <c r="F10" s="96" t="s">
        <v>49</v>
      </c>
      <c r="G10" s="122" t="s">
        <v>61</v>
      </c>
      <c r="H10" s="97" t="s">
        <v>27</v>
      </c>
      <c r="I10" s="137"/>
      <c r="J10" s="137"/>
      <c r="K10" s="137"/>
      <c r="L10" s="148"/>
      <c r="M10" s="147"/>
      <c r="N10" s="147"/>
      <c r="O10" s="131"/>
      <c r="P10" s="98">
        <f t="shared" si="0"/>
        <v>260</v>
      </c>
      <c r="Q10" s="99">
        <v>130</v>
      </c>
      <c r="R10" s="115">
        <v>42</v>
      </c>
      <c r="S10" s="100">
        <f t="shared" si="1"/>
        <v>84</v>
      </c>
      <c r="T10" s="101" t="str">
        <f t="shared" si="2"/>
        <v>VYHOVUJE</v>
      </c>
      <c r="U10" s="129"/>
      <c r="V10" s="95" t="s">
        <v>13</v>
      </c>
    </row>
    <row r="11" spans="1:22" ht="70.5" customHeight="1" x14ac:dyDescent="0.25">
      <c r="A11" s="20"/>
      <c r="B11" s="102">
        <v>5</v>
      </c>
      <c r="C11" s="103" t="s">
        <v>53</v>
      </c>
      <c r="D11" s="104">
        <v>2</v>
      </c>
      <c r="E11" s="105" t="s">
        <v>29</v>
      </c>
      <c r="F11" s="106" t="s">
        <v>54</v>
      </c>
      <c r="G11" s="123" t="s">
        <v>62</v>
      </c>
      <c r="H11" s="107" t="s">
        <v>27</v>
      </c>
      <c r="I11" s="149" t="s">
        <v>35</v>
      </c>
      <c r="J11" s="136" t="s">
        <v>27</v>
      </c>
      <c r="K11" s="136"/>
      <c r="L11" s="127"/>
      <c r="M11" s="152" t="s">
        <v>50</v>
      </c>
      <c r="N11" s="152" t="s">
        <v>51</v>
      </c>
      <c r="O11" s="130" t="s">
        <v>52</v>
      </c>
      <c r="P11" s="108">
        <f t="shared" si="0"/>
        <v>280</v>
      </c>
      <c r="Q11" s="109">
        <v>140</v>
      </c>
      <c r="R11" s="116">
        <v>72</v>
      </c>
      <c r="S11" s="110">
        <f t="shared" si="1"/>
        <v>144</v>
      </c>
      <c r="T11" s="111" t="str">
        <f t="shared" ref="T11" si="3">IF(ISNUMBER(R11), IF(R11&gt;Q11,"NEVYHOVUJE","VYHOVUJE")," ")</f>
        <v>VYHOVUJE</v>
      </c>
      <c r="U11" s="125"/>
      <c r="V11" s="105" t="s">
        <v>12</v>
      </c>
    </row>
    <row r="12" spans="1:22" ht="81" customHeight="1" thickBot="1" x14ac:dyDescent="0.3">
      <c r="A12" s="20"/>
      <c r="B12" s="59">
        <v>6</v>
      </c>
      <c r="C12" s="60" t="s">
        <v>56</v>
      </c>
      <c r="D12" s="61">
        <v>2</v>
      </c>
      <c r="E12" s="62" t="s">
        <v>29</v>
      </c>
      <c r="F12" s="65" t="s">
        <v>55</v>
      </c>
      <c r="G12" s="124" t="s">
        <v>63</v>
      </c>
      <c r="H12" s="89" t="s">
        <v>27</v>
      </c>
      <c r="I12" s="150"/>
      <c r="J12" s="151"/>
      <c r="K12" s="151"/>
      <c r="L12" s="128"/>
      <c r="M12" s="153"/>
      <c r="N12" s="153"/>
      <c r="O12" s="154"/>
      <c r="P12" s="53">
        <f t="shared" si="0"/>
        <v>900</v>
      </c>
      <c r="Q12" s="63">
        <v>450</v>
      </c>
      <c r="R12" s="117">
        <v>359</v>
      </c>
      <c r="S12" s="54">
        <f t="shared" si="1"/>
        <v>718</v>
      </c>
      <c r="T12" s="55" t="str">
        <f t="shared" ref="T12" si="4">IF(ISNUMBER(R12), IF(R12&gt;Q12,"NEVYHOVUJE","VYHOVUJE")," ")</f>
        <v>VYHOVUJE</v>
      </c>
      <c r="U12" s="126"/>
      <c r="V12" s="62" t="s">
        <v>12</v>
      </c>
    </row>
    <row r="13" spans="1:22" ht="17.45" customHeight="1" thickTop="1" thickBot="1" x14ac:dyDescent="0.3">
      <c r="C13" s="5"/>
      <c r="D13" s="5"/>
      <c r="E13" s="5"/>
      <c r="F13" s="5"/>
      <c r="G13" s="31"/>
      <c r="H13" s="31"/>
      <c r="I13" s="5"/>
      <c r="J13" s="5"/>
      <c r="N13" s="5"/>
      <c r="O13" s="5"/>
      <c r="P13" s="5"/>
    </row>
    <row r="14" spans="1:22" ht="82.9" customHeight="1" thickTop="1" thickBot="1" x14ac:dyDescent="0.3">
      <c r="B14" s="142" t="s">
        <v>28</v>
      </c>
      <c r="C14" s="142"/>
      <c r="D14" s="142"/>
      <c r="E14" s="142"/>
      <c r="F14" s="142"/>
      <c r="G14" s="142"/>
      <c r="H14" s="142"/>
      <c r="I14" s="142"/>
      <c r="J14" s="21"/>
      <c r="K14" s="21"/>
      <c r="L14" s="7"/>
      <c r="M14" s="7"/>
      <c r="N14" s="7"/>
      <c r="O14" s="22"/>
      <c r="P14" s="22"/>
      <c r="Q14" s="23" t="s">
        <v>9</v>
      </c>
      <c r="R14" s="143" t="s">
        <v>10</v>
      </c>
      <c r="S14" s="144"/>
      <c r="T14" s="145"/>
      <c r="U14" s="58"/>
      <c r="V14" s="24"/>
    </row>
    <row r="15" spans="1:22" ht="43.15" customHeight="1" thickTop="1" thickBot="1" x14ac:dyDescent="0.3">
      <c r="B15" s="138" t="s">
        <v>33</v>
      </c>
      <c r="C15" s="138"/>
      <c r="D15" s="138"/>
      <c r="E15" s="138"/>
      <c r="F15" s="138"/>
      <c r="G15" s="138"/>
      <c r="I15" s="25"/>
      <c r="L15" s="9"/>
      <c r="M15" s="9"/>
      <c r="N15" s="9"/>
      <c r="O15" s="26"/>
      <c r="P15" s="26"/>
      <c r="Q15" s="27">
        <f>SUM(P7:P12)</f>
        <v>8210</v>
      </c>
      <c r="R15" s="139">
        <f>SUM(S7:S12)</f>
        <v>6890</v>
      </c>
      <c r="S15" s="140"/>
      <c r="T15" s="141"/>
    </row>
    <row r="16" spans="1:22" ht="15.75" thickTop="1" x14ac:dyDescent="0.25">
      <c r="H16" s="90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25">
      <c r="B17" s="44"/>
      <c r="C17" s="44"/>
      <c r="D17" s="44"/>
      <c r="E17" s="44"/>
      <c r="F17" s="44"/>
      <c r="G17" s="90"/>
      <c r="H17" s="90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x14ac:dyDescent="0.25">
      <c r="B18" s="44"/>
      <c r="C18" s="44"/>
      <c r="D18" s="44"/>
      <c r="E18" s="44"/>
      <c r="F18" s="44"/>
      <c r="G18" s="90"/>
      <c r="H18" s="90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x14ac:dyDescent="0.25">
      <c r="B19" s="44"/>
      <c r="C19" s="44"/>
      <c r="D19" s="44"/>
      <c r="E19" s="44"/>
      <c r="F19" s="44"/>
      <c r="G19" s="90"/>
      <c r="H19" s="90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899999999999999" customHeight="1" x14ac:dyDescent="0.25">
      <c r="C20" s="21"/>
      <c r="D20" s="28"/>
      <c r="E20" s="21"/>
      <c r="F20" s="21"/>
      <c r="G20" s="90"/>
      <c r="H20" s="90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H21" s="34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C22" s="21"/>
      <c r="D22" s="28"/>
      <c r="E22" s="21"/>
      <c r="F22" s="21"/>
      <c r="G22" s="90"/>
      <c r="H22" s="90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8"/>
      <c r="E23" s="21"/>
      <c r="F23" s="21"/>
      <c r="G23" s="90"/>
      <c r="H23" s="90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8"/>
      <c r="E24" s="21"/>
      <c r="F24" s="21"/>
      <c r="G24" s="90"/>
      <c r="H24" s="90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8"/>
      <c r="E25" s="21"/>
      <c r="F25" s="21"/>
      <c r="G25" s="90"/>
      <c r="H25" s="90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8"/>
      <c r="E26" s="21"/>
      <c r="F26" s="21"/>
      <c r="G26" s="90"/>
      <c r="H26" s="90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8"/>
      <c r="E27" s="21"/>
      <c r="F27" s="21"/>
      <c r="G27" s="90"/>
      <c r="H27" s="90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8"/>
      <c r="E28" s="21"/>
      <c r="F28" s="21"/>
      <c r="G28" s="90"/>
      <c r="H28" s="90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8"/>
      <c r="E29" s="21"/>
      <c r="F29" s="21"/>
      <c r="G29" s="90"/>
      <c r="H29" s="90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8"/>
      <c r="E30" s="21"/>
      <c r="F30" s="21"/>
      <c r="G30" s="90"/>
      <c r="H30" s="90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8"/>
      <c r="E31" s="21"/>
      <c r="F31" s="21"/>
      <c r="G31" s="90"/>
      <c r="H31" s="90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8"/>
      <c r="E32" s="21"/>
      <c r="F32" s="21"/>
      <c r="G32" s="90"/>
      <c r="H32" s="90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8"/>
      <c r="E33" s="21"/>
      <c r="F33" s="21"/>
      <c r="G33" s="90"/>
      <c r="H33" s="90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8"/>
      <c r="E34" s="21"/>
      <c r="F34" s="21"/>
      <c r="G34" s="90"/>
      <c r="H34" s="90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8"/>
      <c r="E35" s="21"/>
      <c r="F35" s="21"/>
      <c r="G35" s="90"/>
      <c r="H35" s="90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8"/>
      <c r="E36" s="21"/>
      <c r="F36" s="21"/>
      <c r="G36" s="90"/>
      <c r="H36" s="90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8"/>
      <c r="E37" s="21"/>
      <c r="F37" s="21"/>
      <c r="G37" s="90"/>
      <c r="H37" s="90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8"/>
      <c r="E38" s="21"/>
      <c r="F38" s="21"/>
      <c r="G38" s="90"/>
      <c r="H38" s="90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8"/>
      <c r="E39" s="21"/>
      <c r="F39" s="21"/>
      <c r="G39" s="90"/>
      <c r="H39" s="90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8"/>
      <c r="E40" s="21"/>
      <c r="F40" s="21"/>
      <c r="G40" s="90"/>
      <c r="H40" s="90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8"/>
      <c r="E41" s="21"/>
      <c r="F41" s="21"/>
      <c r="G41" s="90"/>
      <c r="H41" s="90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8"/>
      <c r="E42" s="21"/>
      <c r="F42" s="21"/>
      <c r="G42" s="90"/>
      <c r="H42" s="90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8"/>
      <c r="E43" s="21"/>
      <c r="F43" s="21"/>
      <c r="G43" s="90"/>
      <c r="H43" s="90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8"/>
      <c r="E44" s="21"/>
      <c r="F44" s="21"/>
      <c r="G44" s="90"/>
      <c r="H44" s="90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8"/>
      <c r="E45" s="21"/>
      <c r="F45" s="21"/>
      <c r="G45" s="90"/>
      <c r="H45" s="90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8"/>
      <c r="E46" s="21"/>
      <c r="F46" s="21"/>
      <c r="G46" s="90"/>
      <c r="H46" s="90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8"/>
      <c r="E47" s="21"/>
      <c r="F47" s="21"/>
      <c r="G47" s="90"/>
      <c r="H47" s="90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8"/>
      <c r="E48" s="21"/>
      <c r="F48" s="21"/>
      <c r="G48" s="90"/>
      <c r="H48" s="90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8"/>
      <c r="E49" s="21"/>
      <c r="F49" s="21"/>
      <c r="G49" s="90"/>
      <c r="H49" s="90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8"/>
      <c r="E50" s="21"/>
      <c r="F50" s="21"/>
      <c r="G50" s="90"/>
      <c r="H50" s="90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8"/>
      <c r="E51" s="21"/>
      <c r="F51" s="21"/>
      <c r="G51" s="90"/>
      <c r="H51" s="90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8"/>
      <c r="E52" s="21"/>
      <c r="F52" s="21"/>
      <c r="G52" s="90"/>
      <c r="H52" s="90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8"/>
      <c r="E53" s="21"/>
      <c r="F53" s="21"/>
      <c r="G53" s="90"/>
      <c r="H53" s="90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8"/>
      <c r="E54" s="21"/>
      <c r="F54" s="21"/>
      <c r="G54" s="90"/>
      <c r="H54" s="90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8"/>
      <c r="E55" s="21"/>
      <c r="F55" s="21"/>
      <c r="G55" s="90"/>
      <c r="H55" s="90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8"/>
      <c r="E56" s="21"/>
      <c r="F56" s="21"/>
      <c r="G56" s="90"/>
      <c r="H56" s="90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8"/>
      <c r="E57" s="21"/>
      <c r="F57" s="21"/>
      <c r="G57" s="90"/>
      <c r="H57" s="90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8"/>
      <c r="E58" s="21"/>
      <c r="F58" s="21"/>
      <c r="G58" s="90"/>
      <c r="H58" s="90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8"/>
      <c r="E59" s="21"/>
      <c r="F59" s="21"/>
      <c r="G59" s="90"/>
      <c r="H59" s="90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8"/>
      <c r="E60" s="21"/>
      <c r="F60" s="21"/>
      <c r="G60" s="90"/>
      <c r="H60" s="90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8"/>
      <c r="E61" s="21"/>
      <c r="F61" s="21"/>
      <c r="G61" s="90"/>
      <c r="H61" s="90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8"/>
      <c r="E62" s="21"/>
      <c r="F62" s="21"/>
      <c r="G62" s="90"/>
      <c r="H62" s="90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8"/>
      <c r="E63" s="21"/>
      <c r="F63" s="21"/>
      <c r="G63" s="90"/>
      <c r="H63" s="90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8"/>
      <c r="E64" s="21"/>
      <c r="F64" s="21"/>
      <c r="G64" s="90"/>
      <c r="H64" s="90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8"/>
      <c r="E65" s="21"/>
      <c r="F65" s="21"/>
      <c r="G65" s="90"/>
      <c r="H65" s="90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8"/>
      <c r="E66" s="21"/>
      <c r="F66" s="21"/>
      <c r="G66" s="90"/>
      <c r="H66" s="90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8"/>
      <c r="E67" s="21"/>
      <c r="F67" s="21"/>
      <c r="G67" s="90"/>
      <c r="H67" s="90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8"/>
      <c r="E68" s="21"/>
      <c r="F68" s="21"/>
      <c r="G68" s="90"/>
      <c r="H68" s="90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8"/>
      <c r="E69" s="21"/>
      <c r="F69" s="21"/>
      <c r="G69" s="90"/>
      <c r="H69" s="90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8"/>
      <c r="E70" s="21"/>
      <c r="F70" s="21"/>
      <c r="G70" s="90"/>
      <c r="H70" s="90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8"/>
      <c r="E71" s="21"/>
      <c r="F71" s="21"/>
      <c r="G71" s="90"/>
      <c r="H71" s="90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8"/>
      <c r="E72" s="21"/>
      <c r="F72" s="21"/>
      <c r="G72" s="90"/>
      <c r="H72" s="90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8"/>
      <c r="E73" s="21"/>
      <c r="F73" s="21"/>
      <c r="G73" s="90"/>
      <c r="H73" s="90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8"/>
      <c r="E74" s="21"/>
      <c r="F74" s="21"/>
      <c r="G74" s="90"/>
      <c r="H74" s="90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8"/>
      <c r="E75" s="21"/>
      <c r="F75" s="21"/>
      <c r="G75" s="90"/>
      <c r="H75" s="90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8"/>
      <c r="E76" s="21"/>
      <c r="F76" s="21"/>
      <c r="G76" s="90"/>
      <c r="H76" s="90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8"/>
      <c r="E77" s="21"/>
      <c r="F77" s="21"/>
      <c r="G77" s="90"/>
      <c r="H77" s="90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8"/>
      <c r="E78" s="21"/>
      <c r="F78" s="21"/>
      <c r="G78" s="90"/>
      <c r="H78" s="90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8"/>
      <c r="E79" s="21"/>
      <c r="F79" s="21"/>
      <c r="G79" s="90"/>
      <c r="H79" s="90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8"/>
      <c r="E80" s="21"/>
      <c r="F80" s="21"/>
      <c r="G80" s="90"/>
      <c r="H80" s="90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8"/>
      <c r="E81" s="21"/>
      <c r="F81" s="21"/>
      <c r="G81" s="90"/>
      <c r="H81" s="90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8"/>
      <c r="E82" s="21"/>
      <c r="F82" s="21"/>
      <c r="G82" s="90"/>
      <c r="H82" s="90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8"/>
      <c r="E83" s="21"/>
      <c r="F83" s="21"/>
      <c r="G83" s="90"/>
      <c r="H83" s="90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8"/>
      <c r="E84" s="21"/>
      <c r="F84" s="21"/>
      <c r="G84" s="90"/>
      <c r="H84" s="90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8"/>
      <c r="E85" s="21"/>
      <c r="F85" s="21"/>
      <c r="G85" s="90"/>
      <c r="H85" s="90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8"/>
      <c r="E86" s="21"/>
      <c r="F86" s="21"/>
      <c r="G86" s="90"/>
      <c r="H86" s="90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8"/>
      <c r="E87" s="21"/>
      <c r="F87" s="21"/>
      <c r="G87" s="90"/>
      <c r="H87" s="90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8"/>
      <c r="E88" s="21"/>
      <c r="F88" s="21"/>
      <c r="G88" s="90"/>
      <c r="H88" s="90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8"/>
      <c r="E89" s="21"/>
      <c r="F89" s="21"/>
      <c r="G89" s="90"/>
      <c r="H89" s="90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8"/>
      <c r="E90" s="21"/>
      <c r="F90" s="21"/>
      <c r="G90" s="90"/>
      <c r="H90" s="90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8"/>
      <c r="E91" s="21"/>
      <c r="F91" s="21"/>
      <c r="G91" s="90"/>
      <c r="H91" s="90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8"/>
      <c r="E92" s="21"/>
      <c r="F92" s="21"/>
      <c r="G92" s="90"/>
      <c r="H92" s="90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8"/>
      <c r="E93" s="21"/>
      <c r="F93" s="21"/>
      <c r="G93" s="90"/>
      <c r="H93" s="90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8"/>
      <c r="E94" s="21"/>
      <c r="F94" s="21"/>
      <c r="G94" s="90"/>
      <c r="H94" s="90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8"/>
      <c r="E95" s="21"/>
      <c r="F95" s="21"/>
      <c r="G95" s="90"/>
      <c r="H95" s="90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8"/>
      <c r="E96" s="21"/>
      <c r="F96" s="21"/>
      <c r="G96" s="90"/>
      <c r="H96" s="90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8"/>
      <c r="E97" s="21"/>
      <c r="F97" s="21"/>
      <c r="G97" s="90"/>
      <c r="H97" s="90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8"/>
      <c r="E98" s="21"/>
      <c r="F98" s="21"/>
      <c r="G98" s="90"/>
      <c r="H98" s="90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8"/>
      <c r="E99" s="21"/>
      <c r="F99" s="21"/>
      <c r="G99" s="90"/>
      <c r="H99" s="90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8"/>
      <c r="E100" s="21"/>
      <c r="F100" s="21"/>
      <c r="G100" s="90"/>
      <c r="H100" s="90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8"/>
      <c r="E101" s="21"/>
      <c r="F101" s="21"/>
      <c r="G101" s="90"/>
      <c r="H101" s="90"/>
      <c r="I101" s="11"/>
      <c r="J101" s="11"/>
      <c r="K101" s="11"/>
      <c r="L101" s="11"/>
      <c r="M101" s="11"/>
      <c r="N101" s="6"/>
      <c r="O101" s="6"/>
      <c r="P101" s="6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</sheetData>
  <sheetProtection algorithmName="SHA-512" hashValue="W4MvnssWHc2U4SDHiHdZJ0WF3EZSKfT8GoxTarDpvpNkkMLiuHdIn2or3R0f+Z9bDDAjFQIB8GUTR8HIvHiJug==" saltValue="yxo/dG2SKlS0zIKitqstpw==" spinCount="100000" sheet="1" objects="1" scenarios="1"/>
  <mergeCells count="22">
    <mergeCell ref="B15:G15"/>
    <mergeCell ref="R15:T15"/>
    <mergeCell ref="B14:I14"/>
    <mergeCell ref="R14:T14"/>
    <mergeCell ref="M8:M10"/>
    <mergeCell ref="N8:N10"/>
    <mergeCell ref="L8:L10"/>
    <mergeCell ref="I11:I12"/>
    <mergeCell ref="J11:J12"/>
    <mergeCell ref="K11:K12"/>
    <mergeCell ref="M11:M12"/>
    <mergeCell ref="N11:N12"/>
    <mergeCell ref="O11:O12"/>
    <mergeCell ref="U11:U12"/>
    <mergeCell ref="L11:L12"/>
    <mergeCell ref="U8:U10"/>
    <mergeCell ref="O8:O10"/>
    <mergeCell ref="B1:D1"/>
    <mergeCell ref="G5:H5"/>
    <mergeCell ref="I8:I10"/>
    <mergeCell ref="J8:J10"/>
    <mergeCell ref="K8:K10"/>
  </mergeCells>
  <conditionalFormatting sqref="D7:D12 B7:B12">
    <cfRule type="containsBlanks" dxfId="11" priority="56">
      <formula>LEN(TRIM(B7))=0</formula>
    </cfRule>
  </conditionalFormatting>
  <conditionalFormatting sqref="B7:B12">
    <cfRule type="cellIs" dxfId="10" priority="53" operator="greaterThanOrEqual">
      <formula>1</formula>
    </cfRule>
  </conditionalFormatting>
  <conditionalFormatting sqref="T7:T12">
    <cfRule type="cellIs" dxfId="9" priority="40" operator="equal">
      <formula>"VYHOVUJE"</formula>
    </cfRule>
  </conditionalFormatting>
  <conditionalFormatting sqref="T7:T12">
    <cfRule type="cellIs" dxfId="8" priority="39" operator="equal">
      <formula>"NEVYHOVUJE"</formula>
    </cfRule>
  </conditionalFormatting>
  <conditionalFormatting sqref="G7:G12 R7:R12">
    <cfRule type="containsBlanks" dxfId="7" priority="33">
      <formula>LEN(TRIM(G7))=0</formula>
    </cfRule>
  </conditionalFormatting>
  <conditionalFormatting sqref="G7:G12 R7:R12">
    <cfRule type="notContainsBlanks" dxfId="6" priority="31">
      <formula>LEN(TRIM(G7))&gt;0</formula>
    </cfRule>
  </conditionalFormatting>
  <conditionalFormatting sqref="G7:G12 R7:R12">
    <cfRule type="notContainsBlanks" dxfId="5" priority="30">
      <formula>LEN(TRIM(G7))&gt;0</formula>
    </cfRule>
  </conditionalFormatting>
  <conditionalFormatting sqref="G7:G12">
    <cfRule type="notContainsBlanks" dxfId="4" priority="29">
      <formula>LEN(TRIM(G7))&gt;0</formula>
    </cfRule>
  </conditionalFormatting>
  <conditionalFormatting sqref="H8:H12">
    <cfRule type="containsBlanks" dxfId="3" priority="4">
      <formula>LEN(TRIM(H8))=0</formula>
    </cfRule>
  </conditionalFormatting>
  <conditionalFormatting sqref="H8:H12">
    <cfRule type="notContainsBlanks" dxfId="2" priority="3">
      <formula>LEN(TRIM(H8))&gt;0</formula>
    </cfRule>
  </conditionalFormatting>
  <conditionalFormatting sqref="H8:H12">
    <cfRule type="notContainsBlanks" dxfId="1" priority="2">
      <formula>LEN(TRIM(H8))&gt;0</formula>
    </cfRule>
  </conditionalFormatting>
  <conditionalFormatting sqref="H8:H12">
    <cfRule type="notContainsBlanks" dxfId="0" priority="1">
      <formula>LEN(TRIM(H8))&gt;0</formula>
    </cfRule>
  </conditionalFormatting>
  <dataValidations count="2">
    <dataValidation type="list" allowBlank="1" showInputMessage="1" showErrorMessage="1" sqref="J7:J8 J11" xr:uid="{2C232DFB-2DA6-4061-8135-85D351E85ED9}">
      <formula1>"ANO,NE"</formula1>
    </dataValidation>
    <dataValidation type="list" showInputMessage="1" showErrorMessage="1" sqref="E7:E12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2021-09-22T09:52:27Z</cp:lastPrinted>
  <dcterms:created xsi:type="dcterms:W3CDTF">2014-03-05T12:43:32Z</dcterms:created>
  <dcterms:modified xsi:type="dcterms:W3CDTF">2021-12-01T13:32:04Z</dcterms:modified>
</cp:coreProperties>
</file>